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220" windowWidth="15900" windowHeight="12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<sst xmlns="http://schemas.openxmlformats.org/spreadsheetml/2006/main" count="48" uniqueCount="39">
  <si>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Price Per 1000 ft.</t>
  </si>
  <si>
    <t>Cable</t>
  </si>
  <si>
    <t>http://www.belden-wire.com/College/Techpprs/sdtrands.htm</t>
  </si>
  <si>
    <t>Overall Nominal Diameter (in.)</t>
  </si>
  <si>
    <t>Belden 1855A</t>
  </si>
  <si>
    <t>Belden 1865A</t>
  </si>
  <si>
    <t>Plenum</t>
  </si>
  <si>
    <t>No</t>
  </si>
  <si>
    <t>Belden 1505A</t>
  </si>
  <si>
    <t>Belden 1506A</t>
  </si>
  <si>
    <t>Yes</t>
  </si>
  <si>
    <t>Belden 1694A</t>
  </si>
  <si>
    <t>Belden 1695A</t>
  </si>
  <si>
    <t>Belden 8281</t>
  </si>
  <si>
    <t>Belden 88281</t>
  </si>
  <si>
    <t>This document as an Excel spreadsheet:</t>
  </si>
  <si>
    <t>cable_trans_dist.xls</t>
  </si>
  <si>
    <t>No. of cables for 60% fill of 1.0" conduit</t>
  </si>
  <si>
    <t>http://markertek.com/Attachments/crimp-chart.pdf</t>
  </si>
  <si>
    <t>Gepco VDM230</t>
  </si>
  <si>
    <t>Gepco VPM2000</t>
  </si>
  <si>
    <t>http://www.gepco.com/technical/bncconnector_chart.htm</t>
  </si>
  <si>
    <t>COAXIAL CABLES FOR HIGH-DEFINITION SERIAL DIGITAL (SMPTE 292M)</t>
  </si>
  <si>
    <t>Trompeter BNC plug Connector</t>
  </si>
  <si>
    <t>UPL2000-D1</t>
  </si>
  <si>
    <t>UPL2000-D2</t>
  </si>
  <si>
    <t>UPL2000-D4</t>
  </si>
  <si>
    <t>UPL2000-D10</t>
  </si>
  <si>
    <t>UPL2000-D8</t>
  </si>
  <si>
    <t>UPL2000-D6</t>
  </si>
  <si>
    <t>Crimp die (dim. in inches across flats of hex)</t>
  </si>
  <si>
    <t>UPL2000-D19</t>
  </si>
  <si>
    <t>http://www.trompeter.com/assets/catalogs/VideoCatalog.pdf</t>
  </si>
  <si>
    <t>*Method for calculating maximum distance for 1.485 GB/s HD SDI from:</t>
  </si>
  <si>
    <t>UPL2000-D21 **</t>
  </si>
  <si>
    <t>** The -D21 connector is specified in the Trompeter catalog for VDM230 cable but the -D1 connector fits nicely and can be crimped with the 0.178 die.</t>
  </si>
  <si>
    <t>Nominal Attenuation (dB/100 ft.) @ 720 MHz</t>
  </si>
  <si>
    <t>Distance for 20 db loss at 720 MHz (Maximum transmission distance in feet*)</t>
  </si>
  <si>
    <t>Charts showing which BNC plug to use for various cables: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</si>
</sst>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20" applyAlignment="1">
      <alignment/>
    </xf>
    <xf numFmtId="2" fontId="0" fillId="0" borderId="0" xfId="0" applyNumberFormat="1" applyAlignment="1">
      <alignment/>
    </xf>
    <xf numFmtId="0" fontId="4" fillId="0" borderId="0" xfId="20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4" xfId="0" applyFont="1" applyBorder="1" applyAlignment="1">
      <alignment wrapText="1"/>
    </xf>
    <xf numFmtId="0" fontId="4" fillId="0" borderId="5" xfId="20" applyFont="1" applyBorder="1" applyAlignment="1">
      <alignment/>
    </xf>
    <xf numFmtId="0" fontId="0" fillId="0" borderId="6" xfId="2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65" fontId="4" fillId="0" borderId="6" xfId="20" applyNumberFormat="1" applyFont="1" applyBorder="1" applyAlignment="1">
      <alignment/>
    </xf>
    <xf numFmtId="165" fontId="0" fillId="0" borderId="7" xfId="2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4" fillId="0" borderId="9" xfId="2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0" xfId="20" applyFont="1" applyBorder="1" applyAlignment="1">
      <alignment/>
    </xf>
    <xf numFmtId="165" fontId="4" fillId="0" borderId="10" xfId="20" applyNumberFormat="1" applyFont="1" applyBorder="1" applyAlignment="1">
      <alignment/>
    </xf>
    <xf numFmtId="165" fontId="4" fillId="0" borderId="10" xfId="20" applyNumberFormat="1" applyFont="1" applyBorder="1" applyAlignment="1">
      <alignment wrapText="1"/>
    </xf>
    <xf numFmtId="0" fontId="0" fillId="0" borderId="9" xfId="0" applyFont="1" applyBorder="1" applyAlignment="1">
      <alignment/>
    </xf>
    <xf numFmtId="1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wccat.belden.com/ecat/pdf/1855A.pdf" TargetMode="External" /><Relationship Id="rId2" Type="http://schemas.openxmlformats.org/officeDocument/2006/relationships/hyperlink" Target="http://bwccat.belden.com/ecat/pdf/1865A.pdf" TargetMode="External" /><Relationship Id="rId3" Type="http://schemas.openxmlformats.org/officeDocument/2006/relationships/hyperlink" Target="http://bwccat.belden.com/ecat/pdf/1505A.pdf" TargetMode="External" /><Relationship Id="rId4" Type="http://schemas.openxmlformats.org/officeDocument/2006/relationships/hyperlink" Target="http://bwccat.belden.com/ecat/pdf/1506A.pdf" TargetMode="External" /><Relationship Id="rId5" Type="http://schemas.openxmlformats.org/officeDocument/2006/relationships/hyperlink" Target="http://bwccat.belden.com/ecat/pdf/1694A.pdf" TargetMode="External" /><Relationship Id="rId6" Type="http://schemas.openxmlformats.org/officeDocument/2006/relationships/hyperlink" Target="http://bwccat.belden.com/ecat/pdf/1695A.pdf" TargetMode="External" /><Relationship Id="rId7" Type="http://schemas.openxmlformats.org/officeDocument/2006/relationships/hyperlink" Target="http://bwccat.belden.com/ecat/pdf/8281.pdf" TargetMode="External" /><Relationship Id="rId8" Type="http://schemas.openxmlformats.org/officeDocument/2006/relationships/hyperlink" Target="http://bwccat.belden.com/ecat/pdf/88281.pdf" TargetMode="External" /><Relationship Id="rId9" Type="http://schemas.openxmlformats.org/officeDocument/2006/relationships/hyperlink" Target="http://www.belden-wire.com/College/Techpprs/sdtrands.htm" TargetMode="External" /><Relationship Id="rId10" Type="http://schemas.openxmlformats.org/officeDocument/2006/relationships/hyperlink" Target="&#24931;&#27746;&#24421;&#29300;&#28257;&#24435;&#26980;&#29811;&#30766;&#29548;&#25344;&#25185;&#25964;&#29791;&#24946;&#29550;&#25695;&#29545;&#11892;&#27768;s" TargetMode="External" /><Relationship Id="rId11" Type="http://schemas.openxmlformats.org/officeDocument/2006/relationships/hyperlink" Target="http://markertek.com/Attachments/crimp-chart.pdf" TargetMode="External" /><Relationship Id="rId12" Type="http://schemas.openxmlformats.org/officeDocument/2006/relationships/hyperlink" Target="http://www.gepco.com/products/proav_cable/video/coax_hd_mini_F.htm" TargetMode="External" /><Relationship Id="rId13" Type="http://schemas.openxmlformats.org/officeDocument/2006/relationships/hyperlink" Target="http://www.gepco.com/products/proav_cable/video/coax_hd_sdi_F.htm" TargetMode="External" /><Relationship Id="rId14" Type="http://schemas.openxmlformats.org/officeDocument/2006/relationships/hyperlink" Target="http://www.gepco.com/technical/bncconnector_chart.htm" TargetMode="External" /><Relationship Id="rId15" Type="http://schemas.openxmlformats.org/officeDocument/2006/relationships/hyperlink" Target="http://www.sjmediasystem.com/vpm2000.html" TargetMode="External" /><Relationship Id="rId16" Type="http://schemas.openxmlformats.org/officeDocument/2006/relationships/hyperlink" Target="http://www.markertek.com/SearchProduct.asp?item=BL%2D1855A&amp;off=0&amp;sort=prod" TargetMode="External" /><Relationship Id="rId17" Type="http://schemas.openxmlformats.org/officeDocument/2006/relationships/hyperlink" Target="http://www.markertek.com/SearchProduct.asp?item=BL%2D1505A&amp;off=0&amp;sort=prod" TargetMode="External" /><Relationship Id="rId18" Type="http://schemas.openxmlformats.org/officeDocument/2006/relationships/hyperlink" Target="http://www.markertek.com/SearchProduct.asp?item=BL%2D1865A%2D1000&amp;off=5&amp;sort=prod" TargetMode="External" /><Relationship Id="rId19" Type="http://schemas.openxmlformats.org/officeDocument/2006/relationships/hyperlink" Target="http://www.markertek.com/SearchProduct.asp?item=BL%2D1694A&amp;off=0&amp;sort=prod" TargetMode="External" /><Relationship Id="rId20" Type="http://schemas.openxmlformats.org/officeDocument/2006/relationships/hyperlink" Target="http://www.markertek.com/SearchProduct.asp?item=BL%2D8281%2D1000&amp;off=6&amp;sort=prod" TargetMode="External" /><Relationship Id="rId21" Type="http://schemas.openxmlformats.org/officeDocument/2006/relationships/hyperlink" Target="http://www.markertek.com/SearchProduct.asp?item=BL%2D1506A%2D1000&amp;off=7&amp;sort=prod" TargetMode="External" /><Relationship Id="rId22" Type="http://schemas.openxmlformats.org/officeDocument/2006/relationships/hyperlink" Target="http://www.markertek.com/SearchProduct.asp?item=BL%2D1695A&amp;off=0&amp;sort=prod" TargetMode="External" /><Relationship Id="rId23" Type="http://schemas.openxmlformats.org/officeDocument/2006/relationships/hyperlink" Target="http://www.markertek.com/SearchProduct.asp?off=0&amp;sort=prod" TargetMode="External" /><Relationship Id="rId24" Type="http://schemas.openxmlformats.org/officeDocument/2006/relationships/hyperlink" Target="http://www.trompeter.com/assets/catalogs/VideoCatalo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C12" sqref="C12"/>
    </sheetView>
  </sheetViews>
  <sheetFormatPr defaultColWidth="11.00390625" defaultRowHeight="12.75"/>
  <cols>
    <col min="1" max="1" width="19.25390625" style="0" customWidth="1"/>
    <col min="2" max="2" width="8.75390625" style="0" customWidth="1"/>
    <col min="3" max="3" width="12.625" style="0" customWidth="1"/>
    <col min="4" max="4" width="12.875" style="0" customWidth="1"/>
    <col min="5" max="5" width="10.125" style="0" customWidth="1"/>
    <col min="6" max="7" width="7.875" style="0" customWidth="1"/>
    <col min="8" max="8" width="17.00390625" style="0" customWidth="1"/>
    <col min="9" max="9" width="9.125" style="0" customWidth="1"/>
  </cols>
  <sheetData>
    <row r="1" ht="18.75" thickBot="1">
      <c r="A1" s="8" t="s">
        <v>22</v>
      </c>
    </row>
    <row r="2" spans="1:9" s="1" customFormat="1" ht="91.5" thickBot="1">
      <c r="A2" s="5" t="s">
        <v>1</v>
      </c>
      <c r="B2" s="6" t="s">
        <v>6</v>
      </c>
      <c r="C2" s="6" t="s">
        <v>36</v>
      </c>
      <c r="D2" s="6" t="s">
        <v>37</v>
      </c>
      <c r="E2" s="7" t="s">
        <v>3</v>
      </c>
      <c r="F2" s="7" t="s">
        <v>17</v>
      </c>
      <c r="G2" s="6" t="s">
        <v>0</v>
      </c>
      <c r="H2" s="7" t="s">
        <v>23</v>
      </c>
      <c r="I2" s="9" t="s">
        <v>30</v>
      </c>
    </row>
    <row r="3" spans="1:9" ht="13.5" thickTop="1">
      <c r="A3" s="10" t="s">
        <v>5</v>
      </c>
      <c r="B3" s="11" t="s">
        <v>7</v>
      </c>
      <c r="C3" s="12">
        <v>11.8</v>
      </c>
      <c r="D3" s="13">
        <f>ROUND((VALUE(MID($D$2,14,2))/C3)*100,-1)</f>
        <v>170</v>
      </c>
      <c r="E3" s="14">
        <v>0.15</v>
      </c>
      <c r="F3" s="15">
        <f>INT((VALUE(MID($F$2,19,3))*(VALUE(MID($F$2,31,3))/2)^2)/((E3/2)^2))</f>
        <v>26</v>
      </c>
      <c r="G3" s="16">
        <v>294.27</v>
      </c>
      <c r="H3" s="17" t="s">
        <v>24</v>
      </c>
      <c r="I3" s="18">
        <v>0.178</v>
      </c>
    </row>
    <row r="4" spans="1:9" ht="12.75">
      <c r="A4" s="19" t="s">
        <v>4</v>
      </c>
      <c r="B4" s="25" t="s">
        <v>7</v>
      </c>
      <c r="C4" s="21">
        <v>9.47</v>
      </c>
      <c r="D4" s="13">
        <f>ROUND((VALUE(MID($D$2,14,2))/C4)*100,-1)</f>
        <v>210</v>
      </c>
      <c r="E4" s="22">
        <v>0.159</v>
      </c>
      <c r="F4" s="15">
        <f>INT((VALUE(MID($F$2,19,3))*(VALUE(MID($F$2,31,3))/2)^2)/((E4/2)^2))</f>
        <v>23</v>
      </c>
      <c r="G4" s="26">
        <v>266.95</v>
      </c>
      <c r="H4" s="17" t="s">
        <v>31</v>
      </c>
      <c r="I4" s="24">
        <v>0.213</v>
      </c>
    </row>
    <row r="5" spans="1:9" ht="12.75">
      <c r="A5" s="19" t="s">
        <v>19</v>
      </c>
      <c r="B5" s="20" t="s">
        <v>7</v>
      </c>
      <c r="C5" s="21">
        <v>9.3</v>
      </c>
      <c r="D5" s="13">
        <f>ROUND((VALUE(MID($D$2,14,2))/C5)*100,-1)</f>
        <v>220</v>
      </c>
      <c r="E5" s="22">
        <v>0.164</v>
      </c>
      <c r="F5" s="15">
        <f>INT((VALUE(MID($F$2,19,3))*(VALUE(MID($F$2,31,3))/2)^2)/((E5/2)^2))</f>
        <v>22</v>
      </c>
      <c r="G5" s="23">
        <v>265</v>
      </c>
      <c r="H5" s="17" t="s">
        <v>34</v>
      </c>
      <c r="I5" s="24">
        <v>0.213</v>
      </c>
    </row>
    <row r="6" spans="1:9" ht="12.75">
      <c r="A6" s="19" t="s">
        <v>8</v>
      </c>
      <c r="B6" s="20" t="s">
        <v>7</v>
      </c>
      <c r="C6" s="21">
        <v>6.4</v>
      </c>
      <c r="D6" s="13">
        <f>ROUND((VALUE(MID($D$2,14,2))/C6)*100,-1)</f>
        <v>310</v>
      </c>
      <c r="E6" s="22">
        <v>0.233</v>
      </c>
      <c r="F6" s="15">
        <f>INT((VALUE(MID($F$2,19,3))*(VALUE(MID($F$2,31,3))/2)^2)/((E6/2)^2))</f>
        <v>11</v>
      </c>
      <c r="G6" s="26">
        <v>278.95</v>
      </c>
      <c r="H6" s="17" t="s">
        <v>25</v>
      </c>
      <c r="I6" s="24">
        <v>0.255</v>
      </c>
    </row>
    <row r="7" spans="1:9" ht="12.75">
      <c r="A7" s="19" t="s">
        <v>20</v>
      </c>
      <c r="B7" s="20" t="s">
        <v>7</v>
      </c>
      <c r="C7" s="21">
        <v>6.49</v>
      </c>
      <c r="D7" s="13">
        <f>ROUND((VALUE(MID($D$2,14,2))/C7)*100,-1)</f>
        <v>310</v>
      </c>
      <c r="E7" s="22">
        <v>0.242</v>
      </c>
      <c r="F7" s="15">
        <f>INT((VALUE(MID($F$2,19,3))*(VALUE(MID($F$2,31,3))/2)^2)/((E7/2)^2))</f>
        <v>10</v>
      </c>
      <c r="G7" s="26">
        <v>240</v>
      </c>
      <c r="H7" s="17" t="s">
        <v>25</v>
      </c>
      <c r="I7" s="24">
        <v>0.255</v>
      </c>
    </row>
    <row r="8" spans="1:9" ht="12.75">
      <c r="A8" s="19" t="s">
        <v>11</v>
      </c>
      <c r="B8" s="20" t="s">
        <v>7</v>
      </c>
      <c r="C8" s="21">
        <v>4.95</v>
      </c>
      <c r="D8" s="13">
        <f>ROUND((VALUE(MID($D$2,14,2))/C8)*100,-1)</f>
        <v>400</v>
      </c>
      <c r="E8" s="22">
        <v>0.274</v>
      </c>
      <c r="F8" s="15">
        <f>INT((VALUE(MID($F$2,19,3))*(VALUE(MID($F$2,31,3))/2)^2)/((E8/2)^2))</f>
        <v>7</v>
      </c>
      <c r="G8" s="26">
        <v>340.95</v>
      </c>
      <c r="H8" s="17" t="s">
        <v>26</v>
      </c>
      <c r="I8" s="24">
        <v>0.29</v>
      </c>
    </row>
    <row r="9" spans="1:9" ht="12.75">
      <c r="A9" s="19" t="s">
        <v>13</v>
      </c>
      <c r="B9" s="20" t="s">
        <v>7</v>
      </c>
      <c r="C9" s="21">
        <v>7.4</v>
      </c>
      <c r="D9" s="13">
        <f>ROUND((VALUE(MID($D$2,14,2))/C9)*100,-1)</f>
        <v>270</v>
      </c>
      <c r="E9" s="22">
        <v>0.305</v>
      </c>
      <c r="F9" s="15">
        <f>INT((VALUE(MID($F$2,19,3))*(VALUE(MID($F$2,31,3))/2)^2)/((E9/2)^2))</f>
        <v>6</v>
      </c>
      <c r="G9" s="26">
        <v>626.95</v>
      </c>
      <c r="H9" s="17" t="s">
        <v>27</v>
      </c>
      <c r="I9" s="24">
        <v>0.324</v>
      </c>
    </row>
    <row r="10" spans="1:9" ht="12.75">
      <c r="A10" s="19" t="s">
        <v>9</v>
      </c>
      <c r="B10" s="20" t="s">
        <v>10</v>
      </c>
      <c r="C10" s="21">
        <v>7.3</v>
      </c>
      <c r="D10" s="13">
        <f>ROUND((VALUE(MID($D$2,14,2))/C10)*100,-1)</f>
        <v>270</v>
      </c>
      <c r="E10" s="22">
        <v>0.196</v>
      </c>
      <c r="F10" s="15">
        <f>INT((VALUE(MID($F$2,19,3))*(VALUE(MID($F$2,31,3))/2)^2)/((E10/2)^2))</f>
        <v>15</v>
      </c>
      <c r="G10" s="26">
        <v>949.95</v>
      </c>
      <c r="H10" s="17" t="s">
        <v>28</v>
      </c>
      <c r="I10" s="24">
        <v>0.255</v>
      </c>
    </row>
    <row r="11" spans="1:9" ht="12.75">
      <c r="A11" s="19" t="s">
        <v>12</v>
      </c>
      <c r="B11" s="20" t="s">
        <v>10</v>
      </c>
      <c r="C11" s="21">
        <v>6.1</v>
      </c>
      <c r="D11" s="13">
        <f>ROUND((VALUE(MID($D$2,14,2))/C11)*100,-1)</f>
        <v>330</v>
      </c>
      <c r="E11" s="22">
        <v>0.234</v>
      </c>
      <c r="F11" s="15">
        <f>INT((VALUE(MID($F$2,19,3))*(VALUE(MID($F$2,31,3))/2)^2)/((E11/2)^2))</f>
        <v>10</v>
      </c>
      <c r="G11" s="26">
        <v>1089.95</v>
      </c>
      <c r="H11" s="17" t="s">
        <v>29</v>
      </c>
      <c r="I11" s="24">
        <v>0.29</v>
      </c>
    </row>
    <row r="12" spans="1:9" ht="12.75">
      <c r="A12" s="19" t="s">
        <v>14</v>
      </c>
      <c r="B12" s="20" t="s">
        <v>10</v>
      </c>
      <c r="C12" s="21">
        <v>9.7</v>
      </c>
      <c r="D12" s="13">
        <f>ROUND((VALUE(MID($D$2,14,2))/C12)*100,-1)</f>
        <v>210</v>
      </c>
      <c r="E12" s="22">
        <v>0.271</v>
      </c>
      <c r="F12" s="15">
        <f>INT((VALUE(MID($F$2,19,3))*(VALUE(MID($F$2,31,3))/2)^2)/((E12/2)^2))</f>
        <v>8</v>
      </c>
      <c r="G12" s="27">
        <v>2610.95</v>
      </c>
      <c r="H12" s="17"/>
      <c r="I12" s="24"/>
    </row>
    <row r="13" spans="1:9" ht="12.75">
      <c r="A13" s="28"/>
      <c r="B13" s="20"/>
      <c r="C13" s="21"/>
      <c r="D13" s="20"/>
      <c r="E13" s="22"/>
      <c r="F13" s="29"/>
      <c r="G13" s="23"/>
      <c r="H13" s="30"/>
      <c r="I13" s="24"/>
    </row>
    <row r="14" spans="1:9" ht="12.75">
      <c r="A14" s="28"/>
      <c r="B14" s="20"/>
      <c r="C14" s="21"/>
      <c r="D14" s="20"/>
      <c r="E14" s="22"/>
      <c r="F14" s="29"/>
      <c r="G14" s="23"/>
      <c r="H14" s="30"/>
      <c r="I14" s="24"/>
    </row>
    <row r="15" spans="1:9" ht="12.75">
      <c r="A15" s="28"/>
      <c r="B15" s="20"/>
      <c r="C15" s="21"/>
      <c r="D15" s="20"/>
      <c r="E15" s="22"/>
      <c r="F15" s="29"/>
      <c r="G15" s="23"/>
      <c r="H15" s="30"/>
      <c r="I15" s="24"/>
    </row>
    <row r="16" spans="1:9" ht="13.5" thickBot="1">
      <c r="A16" s="31"/>
      <c r="B16" s="32"/>
      <c r="C16" s="33"/>
      <c r="D16" s="32"/>
      <c r="E16" s="34"/>
      <c r="F16" s="35"/>
      <c r="G16" s="36"/>
      <c r="H16" s="37"/>
      <c r="I16" s="38"/>
    </row>
    <row r="17" ht="12.75">
      <c r="C17" s="3"/>
    </row>
    <row r="18" ht="12.75">
      <c r="A18" t="s">
        <v>33</v>
      </c>
    </row>
    <row r="19" ht="12.75">
      <c r="A19" s="4" t="s">
        <v>2</v>
      </c>
    </row>
    <row r="21" spans="1:9" ht="12.75">
      <c r="A21" s="39" t="s">
        <v>35</v>
      </c>
      <c r="B21" s="39"/>
      <c r="C21" s="39"/>
      <c r="D21" s="39"/>
      <c r="E21" s="39"/>
      <c r="F21" s="39"/>
      <c r="G21" s="39"/>
      <c r="H21" s="39"/>
      <c r="I21" s="39"/>
    </row>
    <row r="22" spans="1:9" ht="12.75">
      <c r="A22" s="39"/>
      <c r="B22" s="39"/>
      <c r="C22" s="39"/>
      <c r="D22" s="39"/>
      <c r="E22" s="39"/>
      <c r="F22" s="39"/>
      <c r="G22" s="39"/>
      <c r="H22" s="39"/>
      <c r="I22" s="39"/>
    </row>
    <row r="24" ht="12.75">
      <c r="A24" t="s">
        <v>38</v>
      </c>
    </row>
    <row r="25" ht="12.75">
      <c r="A25" s="2" t="s">
        <v>18</v>
      </c>
    </row>
    <row r="26" ht="12.75">
      <c r="A26" s="2" t="s">
        <v>21</v>
      </c>
    </row>
    <row r="27" ht="12.75">
      <c r="A27" s="2" t="s">
        <v>32</v>
      </c>
    </row>
    <row r="29" ht="12.75">
      <c r="A29" t="str">
        <f ca="1">CONCATENATE("Last update: ",MONTH(NOW()),"/",DAY(NOW()),"/",YEAR(NOW()))</f>
        <v>Last update: 5/8/2007</v>
      </c>
    </row>
    <row r="30" ht="12.75">
      <c r="A30" t="s">
        <v>15</v>
      </c>
    </row>
    <row r="31" ht="12.75">
      <c r="A31" s="2" t="s">
        <v>16</v>
      </c>
    </row>
  </sheetData>
  <mergeCells count="1">
    <mergeCell ref="A21:I22"/>
  </mergeCells>
  <hyperlinks>
    <hyperlink ref="A4" r:id="rId1" display="Belden 1855A"/>
    <hyperlink ref="A3" r:id="rId2" display="Belden 1865A"/>
    <hyperlink ref="A6" r:id="rId3" display="Belden 1505A"/>
    <hyperlink ref="A10" r:id="rId4" display="Belden 1506A"/>
    <hyperlink ref="A8" r:id="rId5" display="Belden 1694A"/>
    <hyperlink ref="A11" r:id="rId6" display="Belden 1695A"/>
    <hyperlink ref="A9" r:id="rId7" display="http://bwccat.belden.com/ecat/pdf/8281.pdf"/>
    <hyperlink ref="A12" r:id="rId8" display="Belden 88281"/>
    <hyperlink ref="A19" r:id="rId9" display="http://www.belden-wire.com/College/Techpprs/sdtrands.htm"/>
    <hyperlink ref="A31" r:id="rId10" display="cable_trans_dist.xls"/>
    <hyperlink ref="A25" r:id="rId11" display="http://markertek.com/Attachments/crimp-chart.pdf"/>
    <hyperlink ref="A5" r:id="rId12" display="Gepco VDM230"/>
    <hyperlink ref="A7" r:id="rId13" display="Gepco VPM2000"/>
    <hyperlink ref="A26" r:id="rId14" display="http://www.gepco.com/technical/bncconnector_chart.htm"/>
    <hyperlink ref="G7" r:id="rId15" display="http://www.sjmediasystem.com/vpm2000.html"/>
    <hyperlink ref="G4" r:id="rId16" display="http://www.markertek.com/SearchProduct.asp?item=BL%2D1855A&amp;off=0&amp;sort=prod"/>
    <hyperlink ref="G6" r:id="rId17" display="http://www.markertek.com/SearchProduct.asp?item=BL%2D1505A&amp;off=0&amp;sort=prod"/>
    <hyperlink ref="G3" r:id="rId18" display="http://www.markertek.com/SearchProduct.asp?item=BL%2D1865A%2D1000&amp;off=5&amp;sort=prod"/>
    <hyperlink ref="G8" r:id="rId19" display="http://www.markertek.com/SearchProduct.asp?item=BL%2D1694A&amp;off=0&amp;sort=prod"/>
    <hyperlink ref="G9" r:id="rId20" display="http://www.markertek.com/SearchProduct.asp?item=BL%2D8281%2D1000&amp;off=6&amp;sort=prod"/>
    <hyperlink ref="G10" r:id="rId21" display="http://www.markertek.com/SearchProduct.asp?item=BL%2D1506A%2D1000&amp;off=7&amp;sort=prod"/>
    <hyperlink ref="G11" r:id="rId22" display="http://www.markertek.com/SearchProduct.asp?item=BL%2D1695A&amp;off=0&amp;sort=prod"/>
    <hyperlink ref="G12" r:id="rId23" display="http://www.markertek.com/SearchProduct.asp?off=0&amp;sort=prod"/>
    <hyperlink ref="A27" r:id="rId24" display="http://www.trompeter.com/assets/catalogs/VideoCatalog.pdf"/>
  </hyperlinks>
  <printOptions/>
  <pageMargins left="0.75" right="0.75" top="1" bottom="1" header="0.5" footer="0.5"/>
  <pageSetup orientation="portrait" paperSize="9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Coaxial Cables for High-Definition Serial Digital (SMPTE 292M)</dc:title>
  <dc:subject/>
  <dc:creator>Ted Tester</dc:creator>
  <cp:keywords/>
  <dc:description/>
  <cp:lastModifiedBy>Ted Tester</cp:lastModifiedBy>
  <dcterms:created xsi:type="dcterms:W3CDTF">2007-03-25T03:08:25Z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